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4\"/>
    </mc:Choice>
  </mc:AlternateContent>
  <xr:revisionPtr revIDLastSave="0" documentId="13_ncr:1_{15362BEE-69BC-4791-A2B8-C9698D695A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H15" i="1"/>
  <c r="H11" i="1"/>
  <c r="G20" i="1"/>
  <c r="H20" i="1"/>
  <c r="G19" i="1"/>
  <c r="G18" i="1"/>
  <c r="H18" i="1"/>
  <c r="G17" i="1"/>
  <c r="G15" i="1" l="1"/>
  <c r="G14" i="1"/>
  <c r="H14" i="1"/>
  <c r="G13" i="1"/>
  <c r="G12" i="1"/>
  <c r="H12" i="1"/>
  <c r="G11" i="1"/>
  <c r="G10" i="1"/>
  <c r="H10" i="1"/>
  <c r="G9" i="1" l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<sst xmlns="http://schemas.openxmlformats.org/spreadsheetml/2006/main" count="74" uniqueCount="62">
  <si>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</si>
  <si>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</si>
  <si>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</si>
  <si>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</si>
  <si>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</si>
  <si>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</si>
  <si>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</si>
  <si>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</si>
  <si>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</si>
  <si>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</si>
  <si>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</si>
  <si>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</si>
  <si>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</si>
  <si>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</si>
  <si>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</si>
  <si>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</si>
  <si>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</si>
  <si>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</si>
  <si>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</si>
  <si>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</si>
  <si>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</si>
  <si>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</si>
  <si>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</si>
  <si>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</si>
  <si>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</si>
  <si>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</si>
  <si>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</si>
  <si>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</si>
  <si>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</si>
  <si>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</si>
  <si>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</si>
  <si>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</si>
  <si>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</si>
  <si>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</si>
  <si>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</si>
  <si>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</si>
  <si>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</si>
  <si>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</si>
  <si>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</si>
  <si>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</si>
  <si>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</si>
  <si>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</si>
  <si>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</si>
  <si>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</si>
  <si>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</si>
  <si>
    <t>Постановление администрации от 29.11.2024        № 3333</t>
  </si>
  <si>
    <t>Постановление администрации от 29.11.2024        № 3341</t>
  </si>
  <si>
    <t>Постановление администрации от 03.12.2024        № 3352</t>
  </si>
  <si>
    <t>Постановление администрации от 02.12.2024        № 3342</t>
  </si>
  <si>
    <t>Постановление администрации от 13.01.2025        № 44</t>
  </si>
  <si>
    <t>Постановление администрации от 18.12.2024        № 3499</t>
  </si>
  <si>
    <t>Постановление администрации от 13.01.2025        № 42</t>
  </si>
  <si>
    <t>Постановление администрации от 09.12.2024        № 3395</t>
  </si>
  <si>
    <t>Постановление администрации от 25.12.2024        № 3599</t>
  </si>
  <si>
    <t>Постановление администрации от 16.12.2024        № 3453</t>
  </si>
  <si>
    <t>Постановление администрации от 06.02.2025        № 330</t>
  </si>
  <si>
    <t>Приложение 11</t>
  </si>
  <si>
    <t>Перечень муниципальных программ, предусмотренных к финансированию из бюджета муниципального округа в 2026 году</t>
  </si>
  <si>
    <t>Сумма финансирования программы на 2026 год, за счет средств бюджета муниципального округа</t>
  </si>
  <si>
    <t>Сумма финансирования программы на 2026 год, за счет средств федерального и областного бюджетов</t>
  </si>
  <si>
    <t>Сумма финансирования программы на 2026 год за счет средств добровольных пожертвований</t>
  </si>
  <si>
    <t>от 19.12.2025  №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</si>
</sst>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F3" sqref="F3:H3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5.28515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5" t="s">
        <v>56</v>
      </c>
      <c r="G1" s="15"/>
      <c r="H1" s="15"/>
    </row>
    <row r="2" spans="1:9" ht="32.25" customHeight="1" x14ac:dyDescent="0.2">
      <c r="E2" s="2"/>
      <c r="F2" s="15" t="s">
        <v>32</v>
      </c>
      <c r="G2" s="15"/>
      <c r="H2" s="15"/>
    </row>
    <row r="3" spans="1:9" ht="23.25" customHeight="1" x14ac:dyDescent="0.2">
      <c r="E3" s="2"/>
      <c r="F3" s="15" t="s">
        <v>61</v>
      </c>
      <c r="G3" s="15"/>
      <c r="H3" s="15"/>
    </row>
    <row r="4" spans="1:9" ht="15.75" x14ac:dyDescent="0.2">
      <c r="A4" s="17"/>
      <c r="B4" s="17"/>
      <c r="C4" s="17"/>
      <c r="D4" s="17"/>
      <c r="E4" s="17"/>
      <c r="F4" s="17"/>
      <c r="G4" s="17"/>
      <c r="H4" s="17"/>
      <c r="I4" s="17"/>
    </row>
    <row r="5" spans="1:9" ht="42.75" customHeight="1" x14ac:dyDescent="0.2">
      <c r="A5" s="16" t="s">
        <v>57</v>
      </c>
      <c r="B5" s="16"/>
      <c r="C5" s="16"/>
      <c r="D5" s="16"/>
      <c r="E5" s="16"/>
      <c r="F5" s="16"/>
      <c r="G5" s="16"/>
      <c r="H5" s="16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8" t="s">
        <v>16</v>
      </c>
      <c r="H7" s="18"/>
      <c r="I7" s="18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58</v>
      </c>
      <c r="H8" s="7" t="s">
        <v>59</v>
      </c>
      <c r="I8" s="5" t="s">
        <v>60</v>
      </c>
    </row>
    <row r="9" spans="1:9" ht="69" customHeight="1" x14ac:dyDescent="0.2">
      <c r="A9" s="5" t="s">
        <v>7</v>
      </c>
      <c r="B9" s="8" t="s">
        <v>27</v>
      </c>
      <c r="C9" s="5" t="s">
        <v>46</v>
      </c>
      <c r="D9" s="5" t="s">
        <v>29</v>
      </c>
      <c r="E9" s="9" t="s">
        <v>34</v>
      </c>
      <c r="F9" s="10">
        <f>G9+H9+I9</f>
        <v>10039</v>
      </c>
      <c r="G9" s="10">
        <f>9371+37</f>
        <v>9408</v>
      </c>
      <c r="H9" s="10">
        <v>631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 t="s">
        <v>48</v>
      </c>
      <c r="D10" s="5" t="s">
        <v>29</v>
      </c>
      <c r="E10" s="9" t="s">
        <v>35</v>
      </c>
      <c r="F10" s="10">
        <f>G10+H10+I10</f>
        <v>54864</v>
      </c>
      <c r="G10" s="10">
        <f>51799+22</f>
        <v>51821</v>
      </c>
      <c r="H10" s="10">
        <f>2995+48</f>
        <v>3043</v>
      </c>
      <c r="I10" s="5">
        <v>0</v>
      </c>
    </row>
    <row r="11" spans="1:9" ht="87.75" customHeight="1" x14ac:dyDescent="0.2">
      <c r="A11" s="5" t="s">
        <v>5</v>
      </c>
      <c r="B11" s="8" t="s">
        <v>21</v>
      </c>
      <c r="C11" s="5" t="s">
        <v>49</v>
      </c>
      <c r="D11" s="5" t="s">
        <v>30</v>
      </c>
      <c r="E11" s="9" t="s">
        <v>36</v>
      </c>
      <c r="F11" s="10">
        <f t="shared" ref="F11:F20" si="0">G11+H11+I11</f>
        <v>879826</v>
      </c>
      <c r="G11" s="10">
        <f>332136-3837</f>
        <v>328299</v>
      </c>
      <c r="H11" s="10">
        <f>487541+61189+2797</f>
        <v>551527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44</v>
      </c>
      <c r="D12" s="5" t="s">
        <v>29</v>
      </c>
      <c r="E12" s="9" t="s">
        <v>15</v>
      </c>
      <c r="F12" s="10">
        <f t="shared" si="0"/>
        <v>2542</v>
      </c>
      <c r="G12" s="10">
        <f>48+73</f>
        <v>121</v>
      </c>
      <c r="H12" s="10">
        <f>678+1743</f>
        <v>2421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 t="s">
        <v>45</v>
      </c>
      <c r="D13" s="5" t="s">
        <v>29</v>
      </c>
      <c r="E13" s="9" t="s">
        <v>15</v>
      </c>
      <c r="F13" s="10">
        <f t="shared" si="0"/>
        <v>12861</v>
      </c>
      <c r="G13" s="10">
        <f>12860+1</f>
        <v>12861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 t="s">
        <v>55</v>
      </c>
      <c r="D14" s="5" t="s">
        <v>29</v>
      </c>
      <c r="E14" s="9" t="s">
        <v>43</v>
      </c>
      <c r="F14" s="10">
        <f t="shared" si="0"/>
        <v>144029</v>
      </c>
      <c r="G14" s="10">
        <f>27974+1531</f>
        <v>29505</v>
      </c>
      <c r="H14" s="10">
        <f>59617+54907</f>
        <v>114524</v>
      </c>
      <c r="I14" s="5">
        <v>0</v>
      </c>
    </row>
    <row r="15" spans="1:9" ht="60" x14ac:dyDescent="0.2">
      <c r="A15" s="5" t="s">
        <v>10</v>
      </c>
      <c r="B15" s="8" t="s">
        <v>22</v>
      </c>
      <c r="C15" s="5" t="s">
        <v>50</v>
      </c>
      <c r="D15" s="5" t="s">
        <v>29</v>
      </c>
      <c r="E15" s="9" t="s">
        <v>15</v>
      </c>
      <c r="F15" s="14">
        <f t="shared" si="0"/>
        <v>141864</v>
      </c>
      <c r="G15" s="10">
        <f>(66087+1260)+31386</f>
        <v>98733</v>
      </c>
      <c r="H15" s="10">
        <f>73409+1103+290-31671</f>
        <v>43131</v>
      </c>
      <c r="I15" s="5">
        <v>0</v>
      </c>
    </row>
    <row r="16" spans="1:9" ht="75" x14ac:dyDescent="0.2">
      <c r="A16" s="5" t="s">
        <v>9</v>
      </c>
      <c r="B16" s="8" t="s">
        <v>20</v>
      </c>
      <c r="C16" s="5" t="s">
        <v>51</v>
      </c>
      <c r="D16" s="5" t="s">
        <v>29</v>
      </c>
      <c r="E16" s="9" t="s">
        <v>34</v>
      </c>
      <c r="F16" s="10">
        <f t="shared" si="0"/>
        <v>468943</v>
      </c>
      <c r="G16" s="10">
        <f>1988+2937-41</f>
        <v>4884</v>
      </c>
      <c r="H16" s="10">
        <f>81349+383693-983</f>
        <v>464059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 t="s">
        <v>52</v>
      </c>
      <c r="D17" s="5" t="s">
        <v>31</v>
      </c>
      <c r="E17" s="9" t="s">
        <v>39</v>
      </c>
      <c r="F17" s="10">
        <f t="shared" si="0"/>
        <v>140645</v>
      </c>
      <c r="G17" s="10">
        <f>4063+4582</f>
        <v>8645</v>
      </c>
      <c r="H17" s="10">
        <v>132000</v>
      </c>
      <c r="I17" s="5">
        <v>0</v>
      </c>
    </row>
    <row r="18" spans="1:9" ht="75" x14ac:dyDescent="0.2">
      <c r="A18" s="5" t="s">
        <v>11</v>
      </c>
      <c r="B18" s="8" t="s">
        <v>37</v>
      </c>
      <c r="C18" s="5" t="s">
        <v>53</v>
      </c>
      <c r="D18" s="5" t="s">
        <v>29</v>
      </c>
      <c r="E18" s="9" t="s">
        <v>35</v>
      </c>
      <c r="F18" s="10">
        <f t="shared" si="0"/>
        <v>25765</v>
      </c>
      <c r="G18" s="10">
        <f>25477-6630</f>
        <v>18847</v>
      </c>
      <c r="H18" s="10">
        <f>5328+1590</f>
        <v>6918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 t="s">
        <v>54</v>
      </c>
      <c r="D19" s="5" t="s">
        <v>31</v>
      </c>
      <c r="E19" s="9" t="s">
        <v>38</v>
      </c>
      <c r="F19" s="10">
        <f t="shared" si="0"/>
        <v>126999</v>
      </c>
      <c r="G19" s="10">
        <f>126998+1</f>
        <v>126999</v>
      </c>
      <c r="H19" s="10">
        <v>0</v>
      </c>
      <c r="I19" s="5">
        <v>0</v>
      </c>
    </row>
    <row r="20" spans="1:9" ht="120" x14ac:dyDescent="0.2">
      <c r="A20" s="5" t="s">
        <v>18</v>
      </c>
      <c r="B20" s="8" t="s">
        <v>40</v>
      </c>
      <c r="C20" s="5" t="s">
        <v>47</v>
      </c>
      <c r="D20" s="5" t="s">
        <v>41</v>
      </c>
      <c r="E20" s="9" t="s">
        <v>42</v>
      </c>
      <c r="F20" s="10">
        <f t="shared" si="0"/>
        <v>334233</v>
      </c>
      <c r="G20" s="10">
        <f>333732+1</f>
        <v>333733</v>
      </c>
      <c r="H20" s="10">
        <f>0+500</f>
        <v>500</v>
      </c>
      <c r="I20" s="5">
        <v>0</v>
      </c>
    </row>
    <row r="21" spans="1:9" x14ac:dyDescent="0.2">
      <c r="A21" s="5"/>
      <c r="B21" s="5"/>
      <c r="C21" s="5"/>
      <c r="D21" s="5"/>
      <c r="E21" s="9"/>
      <c r="F21" s="12">
        <f>G21+H21+I21</f>
        <v>2342610</v>
      </c>
      <c r="G21" s="12">
        <f>SUM(G9:G20)</f>
        <v>1023856</v>
      </c>
      <c r="H21" s="12">
        <f>SUM(H9:H20)</f>
        <v>1318754</v>
      </c>
      <c r="I21" s="12">
        <f>SUM(I9:I20)</f>
        <v>0</v>
      </c>
    </row>
    <row r="29" spans="1:9" x14ac:dyDescent="0.2">
      <c r="G29" s="11"/>
      <c r="H29" s="11"/>
    </row>
  </sheetData>
  <mergeCells count="6">
    <mergeCell ref="G7:I7"/>
    <mergeCell ref="F1:H1"/>
    <mergeCell ref="F2:H2"/>
    <mergeCell ref="F3:H3"/>
    <mergeCell ref="A5:H5"/>
    <mergeCell ref="A4:I4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2025-12-02T07:16:21Z</cp:lastPrinted>
  <dcterms:created xsi:type="dcterms:W3CDTF">2020-10-13T01:04:56Z</dcterms:created>
  <dcterms:modified xsi:type="dcterms:W3CDTF">2025-12-19T06:33:17Z</dcterms:modified>
</cp:coreProperties>
</file>